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Google ドライブ\"/>
    </mc:Choice>
  </mc:AlternateContent>
  <xr:revisionPtr revIDLastSave="0" documentId="13_ncr:1_{6E84FB3E-EA29-4EDC-B7CE-B1285B9934CC}" xr6:coauthVersionLast="46" xr6:coauthVersionMax="46" xr10:uidLastSave="{00000000-0000-0000-0000-000000000000}"/>
  <bookViews>
    <workbookView xWindow="1515" yWindow="1515" windowWidth="19200" windowHeight="12225" activeTab="1" xr2:uid="{F14BED2D-0D5F-47BA-A1E4-DD5AEA37EB49}"/>
  </bookViews>
  <sheets>
    <sheet name="昭和方程式" sheetId="1" r:id="rId1"/>
    <sheet name="令和方程式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" l="1"/>
  <c r="F28" i="2"/>
  <c r="H30" i="2" s="1"/>
  <c r="F19" i="2"/>
  <c r="F18" i="2"/>
  <c r="F12" i="2"/>
  <c r="F11" i="2"/>
  <c r="C9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10" i="1"/>
  <c r="H13" i="2" l="1"/>
  <c r="H20" i="2"/>
</calcChain>
</file>

<file path=xl/sharedStrings.xml><?xml version="1.0" encoding="utf-8"?>
<sst xmlns="http://schemas.openxmlformats.org/spreadsheetml/2006/main" count="72" uniqueCount="45">
  <si>
    <t>x=男性の年齢</t>
    <rPh sb="1" eb="3">
      <t>ダンセイ</t>
    </rPh>
    <rPh sb="4" eb="6">
      <t>ネンレイ</t>
    </rPh>
    <phoneticPr fontId="2"/>
  </si>
  <si>
    <t>y=理想的な女性の年齢</t>
    <rPh sb="2" eb="4">
      <t>リソウ</t>
    </rPh>
    <rPh sb="4" eb="5">
      <t>テキ</t>
    </rPh>
    <rPh sb="6" eb="8">
      <t>ジョセイ</t>
    </rPh>
    <rPh sb="9" eb="11">
      <t>ネンレイ</t>
    </rPh>
    <phoneticPr fontId="2"/>
  </si>
  <si>
    <t>＜昭和方程式＞</t>
    <rPh sb="1" eb="3">
      <t>ショウワ</t>
    </rPh>
    <rPh sb="3" eb="6">
      <t>ホウテイシキ</t>
    </rPh>
    <phoneticPr fontId="2"/>
  </si>
  <si>
    <t>y=0.5x+10</t>
    <phoneticPr fontId="2"/>
  </si>
  <si>
    <t>男性(x)</t>
    <rPh sb="0" eb="2">
      <t>ダンセイ</t>
    </rPh>
    <phoneticPr fontId="2"/>
  </si>
  <si>
    <t>意味</t>
    <rPh sb="0" eb="2">
      <t>イミ</t>
    </rPh>
    <phoneticPr fontId="2"/>
  </si>
  <si>
    <t>女性(y=0.5*x+10)</t>
    <rPh sb="0" eb="2">
      <t>ジョセイ</t>
    </rPh>
    <phoneticPr fontId="2"/>
  </si>
  <si>
    <t>中学男子が憧れる隣の家の女子高生</t>
    <rPh sb="0" eb="2">
      <t>チュウガク</t>
    </rPh>
    <rPh sb="2" eb="4">
      <t>ダンシ</t>
    </rPh>
    <rPh sb="5" eb="6">
      <t>アコガ</t>
    </rPh>
    <rPh sb="8" eb="9">
      <t>トナリ</t>
    </rPh>
    <rPh sb="10" eb="11">
      <t>イエ</t>
    </rPh>
    <rPh sb="12" eb="16">
      <t>ジョシコウセイ</t>
    </rPh>
    <phoneticPr fontId="2"/>
  </si>
  <si>
    <t>週に１度くる家庭教師の女子大生</t>
    <rPh sb="0" eb="1">
      <t>シュウ</t>
    </rPh>
    <rPh sb="3" eb="4">
      <t>ド</t>
    </rPh>
    <rPh sb="6" eb="8">
      <t>カテイ</t>
    </rPh>
    <rPh sb="8" eb="10">
      <t>キョウシ</t>
    </rPh>
    <rPh sb="11" eb="15">
      <t>ジョシダイセイ</t>
    </rPh>
    <phoneticPr fontId="2"/>
  </si>
  <si>
    <t>１つ年上のサークルの先輩</t>
    <rPh sb="2" eb="4">
      <t>トシウエ</t>
    </rPh>
    <rPh sb="10" eb="12">
      <t>センパイ</t>
    </rPh>
    <phoneticPr fontId="2"/>
  </si>
  <si>
    <t>同級生</t>
    <rPh sb="0" eb="3">
      <t>ドウキュウセイ</t>
    </rPh>
    <phoneticPr fontId="2"/>
  </si>
  <si>
    <t>慕ってくる後輩（大学編）</t>
    <rPh sb="0" eb="1">
      <t>シタ</t>
    </rPh>
    <rPh sb="5" eb="7">
      <t>コウハイ</t>
    </rPh>
    <rPh sb="8" eb="10">
      <t>ダイガク</t>
    </rPh>
    <rPh sb="10" eb="11">
      <t>ヘン</t>
    </rPh>
    <phoneticPr fontId="2"/>
  </si>
  <si>
    <t>慕ってくる後輩（会社編）</t>
    <rPh sb="0" eb="1">
      <t>シタ</t>
    </rPh>
    <rPh sb="5" eb="7">
      <t>コウハイ</t>
    </rPh>
    <rPh sb="8" eb="10">
      <t>カイシャ</t>
    </rPh>
    <rPh sb="10" eb="11">
      <t>ヘン</t>
    </rPh>
    <phoneticPr fontId="2"/>
  </si>
  <si>
    <t>「課長代理、素敵です」</t>
    <rPh sb="1" eb="3">
      <t>カチョウ</t>
    </rPh>
    <rPh sb="3" eb="5">
      <t>ダイリ</t>
    </rPh>
    <rPh sb="6" eb="8">
      <t>ステキ</t>
    </rPh>
    <phoneticPr fontId="2"/>
  </si>
  <si>
    <t>「課長、素敵です」</t>
    <rPh sb="1" eb="3">
      <t>カチョウ</t>
    </rPh>
    <rPh sb="4" eb="6">
      <t>ステキ</t>
    </rPh>
    <phoneticPr fontId="2"/>
  </si>
  <si>
    <t>「一緒に呑めて話せる」部下</t>
    <rPh sb="1" eb="3">
      <t>イッショ</t>
    </rPh>
    <rPh sb="4" eb="5">
      <t>ノ</t>
    </rPh>
    <rPh sb="7" eb="8">
      <t>ハナ</t>
    </rPh>
    <rPh sb="11" eb="13">
      <t>ブカ</t>
    </rPh>
    <phoneticPr fontId="2"/>
  </si>
  <si>
    <t>「仕事を任せられる」部下</t>
    <rPh sb="1" eb="3">
      <t>シゴト</t>
    </rPh>
    <rPh sb="4" eb="5">
      <t>マカ</t>
    </rPh>
    <rPh sb="10" eb="12">
      <t>ブカ</t>
    </rPh>
    <phoneticPr fontId="2"/>
  </si>
  <si>
    <t>魅力的な後妻業の女１</t>
    <rPh sb="0" eb="3">
      <t>ミリョクテキ</t>
    </rPh>
    <rPh sb="4" eb="6">
      <t>ゴサイ</t>
    </rPh>
    <rPh sb="6" eb="7">
      <t>ギョウ</t>
    </rPh>
    <rPh sb="8" eb="9">
      <t>オンナ</t>
    </rPh>
    <phoneticPr fontId="2"/>
  </si>
  <si>
    <t>魅力的な後妻業の女２</t>
    <rPh sb="0" eb="3">
      <t>ミリョクテキ</t>
    </rPh>
    <rPh sb="4" eb="6">
      <t>ゴサイ</t>
    </rPh>
    <rPh sb="6" eb="7">
      <t>ギョウ</t>
    </rPh>
    <rPh sb="8" eb="9">
      <t>オンナ</t>
    </rPh>
    <phoneticPr fontId="2"/>
  </si>
  <si>
    <t>カラオケスクールの講師</t>
    <rPh sb="9" eb="11">
      <t>コウシ</t>
    </rPh>
    <phoneticPr fontId="2"/>
  </si>
  <si>
    <t>ダンススクールの講師。Shall We Dance?</t>
    <rPh sb="8" eb="10">
      <t>コウシ</t>
    </rPh>
    <phoneticPr fontId="2"/>
  </si>
  <si>
    <t>&lt;令和方程式＞</t>
    <rPh sb="1" eb="3">
      <t>レイワ</t>
    </rPh>
    <rPh sb="3" eb="6">
      <t>ホウテイシキ</t>
    </rPh>
    <phoneticPr fontId="2"/>
  </si>
  <si>
    <t>x=あなたの年齢</t>
    <rPh sb="6" eb="8">
      <t>ネンレイ</t>
    </rPh>
    <phoneticPr fontId="2"/>
  </si>
  <si>
    <t>y=パートナーの年齢</t>
    <rPh sb="8" eb="10">
      <t>ネンレイ</t>
    </rPh>
    <phoneticPr fontId="2"/>
  </si>
  <si>
    <t>y=ax+b</t>
    <phoneticPr fontId="2"/>
  </si>
  <si>
    <t>となるa(傾き), b(切片)を求めるため、</t>
    <rPh sb="5" eb="6">
      <t>カタム</t>
    </rPh>
    <rPh sb="12" eb="14">
      <t>セッペン</t>
    </rPh>
    <rPh sb="16" eb="17">
      <t>モト</t>
    </rPh>
    <phoneticPr fontId="2"/>
  </si>
  <si>
    <t>あなたと、これまで好きになったパートナーの</t>
    <rPh sb="9" eb="10">
      <t>ス</t>
    </rPh>
    <phoneticPr fontId="2"/>
  </si>
  <si>
    <r>
      <rPr>
        <sz val="11"/>
        <color rgb="FFFF0000"/>
        <rFont val="游ゴシック"/>
        <family val="3"/>
        <charset val="128"/>
        <scheme val="minor"/>
      </rPr>
      <t>当時</t>
    </r>
    <r>
      <rPr>
        <sz val="11"/>
        <color theme="1"/>
        <rFont val="游ゴシック"/>
        <family val="2"/>
        <charset val="128"/>
        <scheme val="minor"/>
      </rPr>
      <t>の年齢を教えてください（３人以上）。</t>
    </r>
    <rPh sb="0" eb="2">
      <t>トウジ</t>
    </rPh>
    <rPh sb="3" eb="5">
      <t>ネンレイ</t>
    </rPh>
    <rPh sb="6" eb="7">
      <t>オシ</t>
    </rPh>
    <rPh sb="15" eb="16">
      <t>ニン</t>
    </rPh>
    <rPh sb="16" eb="18">
      <t>イジョウ</t>
    </rPh>
    <phoneticPr fontId="2"/>
  </si>
  <si>
    <t>あなた</t>
    <phoneticPr fontId="2"/>
  </si>
  <si>
    <t>パートナー</t>
    <phoneticPr fontId="2"/>
  </si>
  <si>
    <t>b=intercept(Y,X)=</t>
    <phoneticPr fontId="2"/>
  </si>
  <si>
    <t>a=slope(Y,X)=</t>
    <phoneticPr fontId="2"/>
  </si>
  <si>
    <t>あなたは</t>
    <phoneticPr fontId="2"/>
  </si>
  <si>
    <t>歳のとき</t>
    <rPh sb="0" eb="1">
      <t>サイ</t>
    </rPh>
    <phoneticPr fontId="2"/>
  </si>
  <si>
    <t>歳の人が好きでしょう。</t>
    <rPh sb="0" eb="1">
      <t>サイ</t>
    </rPh>
    <rPh sb="2" eb="3">
      <t>ヒト</t>
    </rPh>
    <rPh sb="4" eb="5">
      <t>ス</t>
    </rPh>
    <phoneticPr fontId="2"/>
  </si>
  <si>
    <t>↑</t>
    <phoneticPr fontId="2"/>
  </si>
  <si>
    <t>ここに入力</t>
    <rPh sb="3" eb="5">
      <t>ニュウリョク</t>
    </rPh>
    <phoneticPr fontId="2"/>
  </si>
  <si>
    <t>ここに結果が表示されます。</t>
    <rPh sb="3" eb="5">
      <t>ケッカ</t>
    </rPh>
    <rPh sb="6" eb="8">
      <t>ヒョウジ</t>
    </rPh>
    <phoneticPr fontId="2"/>
  </si>
  <si>
    <t>（例1）１７歳しか愛せない</t>
    <rPh sb="1" eb="2">
      <t>レイ</t>
    </rPh>
    <rPh sb="6" eb="7">
      <t>サイ</t>
    </rPh>
    <rPh sb="9" eb="10">
      <t>アイ</t>
    </rPh>
    <phoneticPr fontId="2"/>
  </si>
  <si>
    <t>（例2）少し年下が好きだった</t>
    <rPh sb="1" eb="2">
      <t>レイ</t>
    </rPh>
    <rPh sb="4" eb="5">
      <t>スコ</t>
    </rPh>
    <rPh sb="6" eb="8">
      <t>トシシタ</t>
    </rPh>
    <rPh sb="9" eb="10">
      <t>ス</t>
    </rPh>
    <phoneticPr fontId="2"/>
  </si>
  <si>
    <t>（例3）昔から年上が好き</t>
    <rPh sb="1" eb="2">
      <t>レイ</t>
    </rPh>
    <rPh sb="4" eb="5">
      <t>ムカシ</t>
    </rPh>
    <rPh sb="7" eb="9">
      <t>トシウエ</t>
    </rPh>
    <rPh sb="10" eb="11">
      <t>ス</t>
    </rPh>
    <phoneticPr fontId="2"/>
  </si>
  <si>
    <t>※テーブルと計算式ごとコピー＆ペーストして、あなたの「恋愛年齢傾向」を計算して</t>
    <rPh sb="6" eb="9">
      <t>ケイサンシキ</t>
    </rPh>
    <rPh sb="27" eb="29">
      <t>レンアイ</t>
    </rPh>
    <rPh sb="29" eb="31">
      <t>ネンレイ</t>
    </rPh>
    <rPh sb="31" eb="33">
      <t>ケイコウ</t>
    </rPh>
    <rPh sb="35" eb="37">
      <t>ケイサン</t>
    </rPh>
    <phoneticPr fontId="2"/>
  </si>
  <si>
    <t>あなただけの「令和方程式定数」a, b を算出してみてください！</t>
    <rPh sb="7" eb="9">
      <t>レイワ</t>
    </rPh>
    <rPh sb="9" eb="12">
      <t>ホウテイシキ</t>
    </rPh>
    <rPh sb="12" eb="14">
      <t>テイスウ</t>
    </rPh>
    <rPh sb="21" eb="23">
      <t>サンシュツ</t>
    </rPh>
    <phoneticPr fontId="2"/>
  </si>
  <si>
    <t>←</t>
    <phoneticPr fontId="2"/>
  </si>
  <si>
    <t>ここに追加</t>
    <rPh sb="3" eb="5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</si>
</sst>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1" formatCode="0.0&quot;歳&quot;"/>
  </numFmts>
  <fonts count="6" x14ac:knownFonts="1"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quotePrefix="1">
      <alignment vertical="center"/>
    </xf>
    <xf numFmtId="0" fontId="3" fillId="0" borderId="0" xfId="0" applyFont="1">
      <alignment vertical="center"/>
    </xf>
    <xf numFmtId="0" fontId="1" fillId="2" borderId="4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181" fontId="0" fillId="3" borderId="4" xfId="0" applyNumberFormat="1" applyFont="1" applyFill="1" applyBorder="1">
      <alignment vertical="center"/>
    </xf>
    <xf numFmtId="181" fontId="0" fillId="3" borderId="5" xfId="0" applyNumberFormat="1" applyFont="1" applyFill="1" applyBorder="1">
      <alignment vertical="center"/>
    </xf>
    <xf numFmtId="0" fontId="0" fillId="3" borderId="6" xfId="0" applyFont="1" applyFill="1" applyBorder="1" applyAlignment="1">
      <alignment horizontal="left" vertical="center"/>
    </xf>
    <xf numFmtId="181" fontId="0" fillId="0" borderId="4" xfId="0" applyNumberFormat="1" applyFont="1" applyBorder="1">
      <alignment vertical="center"/>
    </xf>
    <xf numFmtId="181" fontId="0" fillId="0" borderId="5" xfId="0" applyNumberFormat="1" applyFont="1" applyBorder="1">
      <alignment vertical="center"/>
    </xf>
    <xf numFmtId="0" fontId="0" fillId="0" borderId="6" xfId="0" applyFont="1" applyBorder="1" applyAlignment="1">
      <alignment horizontal="left" vertical="center"/>
    </xf>
    <xf numFmtId="181" fontId="0" fillId="3" borderId="1" xfId="0" applyNumberFormat="1" applyFont="1" applyFill="1" applyBorder="1">
      <alignment vertical="center"/>
    </xf>
    <xf numFmtId="181" fontId="0" fillId="3" borderId="2" xfId="0" applyNumberFormat="1" applyFont="1" applyFill="1" applyBorder="1">
      <alignment vertical="center"/>
    </xf>
    <xf numFmtId="0" fontId="0" fillId="3" borderId="3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4" borderId="7" xfId="0" applyFill="1" applyBorder="1">
      <alignment vertical="center"/>
    </xf>
    <xf numFmtId="0" fontId="0" fillId="5" borderId="7" xfId="0" applyFill="1" applyBorder="1">
      <alignment vertical="center"/>
    </xf>
    <xf numFmtId="0" fontId="0" fillId="0" borderId="0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209AD4-927E-4D5A-A7A3-A6B3F697E1FF}" name="テーブル2" displayName="テーブル2" ref="B11:C14" totalsRowShown="0">
  <autoFilter ref="B11:C14" xr:uid="{F9AE8ACB-80E3-4413-9BDE-B553AAF0EC0A}"/>
  <tableColumns count="2">
    <tableColumn id="1" xr3:uid="{A0250E65-49D6-4929-BCB2-A10D5A761904}" name="あなた"/>
    <tableColumn id="2" xr3:uid="{3B56C78B-B33D-4B68-B6B0-0207F31BDB67}" name="パートナー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5C3C27-7441-437F-BBAA-7DFBAB9A444A}" name="テーブル24" displayName="テーブル24" ref="B18:C24" totalsRowShown="0">
  <autoFilter ref="B18:C24" xr:uid="{207BA4D3-8BA8-4B02-8B42-FF5FF48851AD}"/>
  <tableColumns count="2">
    <tableColumn id="1" xr3:uid="{56708DE2-63BC-43A5-A767-970A5F510659}" name="あなた"/>
    <tableColumn id="2" xr3:uid="{FF278987-D93B-4E30-97D0-6178683FEED7}" name="パートナー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E572A56-3E99-41CE-A50C-DC485D30C445}" name="テーブル245" displayName="テーブル245" ref="B28:C32" totalsRowShown="0">
  <autoFilter ref="B28:C32" xr:uid="{E084A316-7F24-4EA5-8868-1EF41673A8CB}"/>
  <tableColumns count="2">
    <tableColumn id="1" xr3:uid="{D27C7CF4-0170-4000-8A31-53BAA9876503}" name="あなた"/>
    <tableColumn id="2" xr3:uid="{8DAA14AF-E69E-449B-B0AD-EC3B9845859E}" name="パートナー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7363B-CDED-4EEA-9083-382389669FFF}">
  <dimension ref="B2:D25"/>
  <sheetViews>
    <sheetView workbookViewId="0">
      <selection activeCell="B6" sqref="B6"/>
    </sheetView>
  </sheetViews>
  <sheetFormatPr defaultRowHeight="18.75" x14ac:dyDescent="0.4"/>
  <cols>
    <col min="3" max="3" width="18.75" customWidth="1"/>
    <col min="4" max="4" width="37.5" customWidth="1"/>
  </cols>
  <sheetData>
    <row r="2" spans="2:4" x14ac:dyDescent="0.4">
      <c r="B2" t="s">
        <v>2</v>
      </c>
    </row>
    <row r="3" spans="2:4" x14ac:dyDescent="0.4">
      <c r="B3" s="1" t="s">
        <v>0</v>
      </c>
    </row>
    <row r="4" spans="2:4" x14ac:dyDescent="0.4">
      <c r="B4" t="s">
        <v>1</v>
      </c>
    </row>
    <row r="6" spans="2:4" ht="30" x14ac:dyDescent="0.4">
      <c r="B6" s="2" t="s">
        <v>3</v>
      </c>
    </row>
    <row r="8" spans="2:4" x14ac:dyDescent="0.4">
      <c r="B8" s="3" t="s">
        <v>4</v>
      </c>
      <c r="C8" s="4" t="s">
        <v>6</v>
      </c>
      <c r="D8" s="5" t="s">
        <v>5</v>
      </c>
    </row>
    <row r="9" spans="2:4" x14ac:dyDescent="0.4">
      <c r="B9" s="6">
        <v>14</v>
      </c>
      <c r="C9" s="7">
        <f>B9*0.5+10</f>
        <v>17</v>
      </c>
      <c r="D9" s="8" t="s">
        <v>7</v>
      </c>
    </row>
    <row r="10" spans="2:4" x14ac:dyDescent="0.4">
      <c r="B10" s="9">
        <v>15</v>
      </c>
      <c r="C10" s="10">
        <f>B10*0.5+10</f>
        <v>17.5</v>
      </c>
      <c r="D10" s="11"/>
    </row>
    <row r="11" spans="2:4" x14ac:dyDescent="0.4">
      <c r="B11" s="6">
        <v>16</v>
      </c>
      <c r="C11" s="7">
        <f t="shared" ref="C11:C25" si="0">B11*0.5+10</f>
        <v>18</v>
      </c>
      <c r="D11" s="8" t="s">
        <v>8</v>
      </c>
    </row>
    <row r="12" spans="2:4" x14ac:dyDescent="0.4">
      <c r="B12" s="9">
        <v>17</v>
      </c>
      <c r="C12" s="10">
        <f t="shared" si="0"/>
        <v>18.5</v>
      </c>
      <c r="D12" s="11"/>
    </row>
    <row r="13" spans="2:4" x14ac:dyDescent="0.4">
      <c r="B13" s="6">
        <v>18</v>
      </c>
      <c r="C13" s="7">
        <f t="shared" si="0"/>
        <v>19</v>
      </c>
      <c r="D13" s="8" t="s">
        <v>9</v>
      </c>
    </row>
    <row r="14" spans="2:4" x14ac:dyDescent="0.4">
      <c r="B14" s="9">
        <v>19</v>
      </c>
      <c r="C14" s="10">
        <f t="shared" si="0"/>
        <v>19.5</v>
      </c>
      <c r="D14" s="11"/>
    </row>
    <row r="15" spans="2:4" x14ac:dyDescent="0.4">
      <c r="B15" s="6">
        <v>20</v>
      </c>
      <c r="C15" s="7">
        <f t="shared" si="0"/>
        <v>20</v>
      </c>
      <c r="D15" s="8" t="s">
        <v>10</v>
      </c>
    </row>
    <row r="16" spans="2:4" x14ac:dyDescent="0.4">
      <c r="B16" s="9">
        <v>22</v>
      </c>
      <c r="C16" s="10">
        <f t="shared" si="0"/>
        <v>21</v>
      </c>
      <c r="D16" s="11" t="s">
        <v>11</v>
      </c>
    </row>
    <row r="17" spans="2:4" x14ac:dyDescent="0.4">
      <c r="B17" s="6">
        <v>25</v>
      </c>
      <c r="C17" s="7">
        <f t="shared" si="0"/>
        <v>22.5</v>
      </c>
      <c r="D17" s="8" t="s">
        <v>12</v>
      </c>
    </row>
    <row r="18" spans="2:4" x14ac:dyDescent="0.4">
      <c r="B18" s="9">
        <v>30</v>
      </c>
      <c r="C18" s="10">
        <f t="shared" si="0"/>
        <v>25</v>
      </c>
      <c r="D18" s="11" t="s">
        <v>15</v>
      </c>
    </row>
    <row r="19" spans="2:4" x14ac:dyDescent="0.4">
      <c r="B19" s="6">
        <v>35</v>
      </c>
      <c r="C19" s="7">
        <f t="shared" si="0"/>
        <v>27.5</v>
      </c>
      <c r="D19" s="8" t="s">
        <v>13</v>
      </c>
    </row>
    <row r="20" spans="2:4" x14ac:dyDescent="0.4">
      <c r="B20" s="9">
        <v>40</v>
      </c>
      <c r="C20" s="10">
        <f t="shared" si="0"/>
        <v>30</v>
      </c>
      <c r="D20" s="11" t="s">
        <v>14</v>
      </c>
    </row>
    <row r="21" spans="2:4" x14ac:dyDescent="0.4">
      <c r="B21" s="6">
        <v>45</v>
      </c>
      <c r="C21" s="7">
        <f t="shared" si="0"/>
        <v>32.5</v>
      </c>
      <c r="D21" s="8" t="s">
        <v>16</v>
      </c>
    </row>
    <row r="22" spans="2:4" x14ac:dyDescent="0.4">
      <c r="B22" s="9">
        <v>50</v>
      </c>
      <c r="C22" s="10">
        <f t="shared" si="0"/>
        <v>35</v>
      </c>
      <c r="D22" s="11" t="s">
        <v>20</v>
      </c>
    </row>
    <row r="23" spans="2:4" x14ac:dyDescent="0.4">
      <c r="B23" s="6">
        <v>55</v>
      </c>
      <c r="C23" s="7">
        <f t="shared" si="0"/>
        <v>37.5</v>
      </c>
      <c r="D23" s="8" t="s">
        <v>19</v>
      </c>
    </row>
    <row r="24" spans="2:4" x14ac:dyDescent="0.4">
      <c r="B24" s="9">
        <v>60</v>
      </c>
      <c r="C24" s="10">
        <f t="shared" si="0"/>
        <v>40</v>
      </c>
      <c r="D24" s="11" t="s">
        <v>17</v>
      </c>
    </row>
    <row r="25" spans="2:4" x14ac:dyDescent="0.4">
      <c r="B25" s="12">
        <v>70</v>
      </c>
      <c r="C25" s="13">
        <f t="shared" si="0"/>
        <v>45</v>
      </c>
      <c r="D25" s="14" t="s">
        <v>18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F53C0-8F5D-483A-A65E-0FDAA553AE94}">
  <dimension ref="B2:I36"/>
  <sheetViews>
    <sheetView tabSelected="1" workbookViewId="0">
      <selection activeCell="G33" sqref="G33"/>
    </sheetView>
  </sheetViews>
  <sheetFormatPr defaultRowHeight="18.75" x14ac:dyDescent="0.4"/>
  <cols>
    <col min="2" max="2" width="10.5" customWidth="1"/>
    <col min="3" max="3" width="12.25" customWidth="1"/>
    <col min="4" max="4" width="3.125" customWidth="1"/>
    <col min="5" max="5" width="17.75" customWidth="1"/>
    <col min="6" max="6" width="3.75" customWidth="1"/>
    <col min="8" max="8" width="4.5" customWidth="1"/>
  </cols>
  <sheetData>
    <row r="2" spans="2:9" x14ac:dyDescent="0.4">
      <c r="B2" t="s">
        <v>21</v>
      </c>
    </row>
    <row r="3" spans="2:9" x14ac:dyDescent="0.4">
      <c r="B3" t="s">
        <v>22</v>
      </c>
    </row>
    <row r="4" spans="2:9" x14ac:dyDescent="0.4">
      <c r="B4" t="s">
        <v>23</v>
      </c>
    </row>
    <row r="6" spans="2:9" ht="30" x14ac:dyDescent="0.4">
      <c r="B6" s="2" t="s">
        <v>24</v>
      </c>
    </row>
    <row r="7" spans="2:9" x14ac:dyDescent="0.4">
      <c r="B7" t="s">
        <v>25</v>
      </c>
    </row>
    <row r="8" spans="2:9" x14ac:dyDescent="0.4">
      <c r="B8" t="s">
        <v>26</v>
      </c>
    </row>
    <row r="9" spans="2:9" x14ac:dyDescent="0.4">
      <c r="B9" s="15" t="s">
        <v>27</v>
      </c>
    </row>
    <row r="10" spans="2:9" x14ac:dyDescent="0.4">
      <c r="B10" s="15" t="s">
        <v>38</v>
      </c>
    </row>
    <row r="11" spans="2:9" x14ac:dyDescent="0.4">
      <c r="B11" t="s">
        <v>28</v>
      </c>
      <c r="C11" t="s">
        <v>29</v>
      </c>
      <c r="E11" s="16" t="s">
        <v>31</v>
      </c>
      <c r="F11">
        <f>SLOPE(テーブル2[パートナー],テーブル2[あなた])</f>
        <v>0</v>
      </c>
    </row>
    <row r="12" spans="2:9" ht="19.5" thickBot="1" x14ac:dyDescent="0.45">
      <c r="B12">
        <v>10</v>
      </c>
      <c r="C12">
        <v>17</v>
      </c>
      <c r="E12" s="16" t="s">
        <v>30</v>
      </c>
      <c r="F12">
        <f>INTERCEPT(テーブル2[パートナー],テーブル2[あなた])</f>
        <v>17</v>
      </c>
    </row>
    <row r="13" spans="2:9" ht="19.5" thickBot="1" x14ac:dyDescent="0.45">
      <c r="B13">
        <v>15</v>
      </c>
      <c r="C13">
        <v>17</v>
      </c>
      <c r="E13" s="16" t="s">
        <v>32</v>
      </c>
      <c r="F13" s="17">
        <v>40</v>
      </c>
      <c r="G13" t="s">
        <v>33</v>
      </c>
      <c r="H13" s="18">
        <f>F11*F13+F12</f>
        <v>17</v>
      </c>
      <c r="I13" t="s">
        <v>34</v>
      </c>
    </row>
    <row r="14" spans="2:9" x14ac:dyDescent="0.4">
      <c r="B14">
        <v>20</v>
      </c>
      <c r="C14">
        <v>17</v>
      </c>
      <c r="F14" t="s">
        <v>35</v>
      </c>
      <c r="H14" t="s">
        <v>35</v>
      </c>
    </row>
    <row r="15" spans="2:9" x14ac:dyDescent="0.4">
      <c r="D15" t="s">
        <v>43</v>
      </c>
      <c r="E15" s="19" t="s">
        <v>44</v>
      </c>
      <c r="F15" t="s">
        <v>36</v>
      </c>
      <c r="H15" t="s">
        <v>37</v>
      </c>
    </row>
    <row r="17" spans="2:9" x14ac:dyDescent="0.4">
      <c r="B17" t="s">
        <v>39</v>
      </c>
    </row>
    <row r="18" spans="2:9" x14ac:dyDescent="0.4">
      <c r="B18" t="s">
        <v>28</v>
      </c>
      <c r="C18" t="s">
        <v>29</v>
      </c>
      <c r="E18" s="16" t="s">
        <v>31</v>
      </c>
      <c r="F18">
        <f>SLOPE(テーブル24[パートナー],テーブル24[あなた])</f>
        <v>0.86554621848739499</v>
      </c>
    </row>
    <row r="19" spans="2:9" ht="19.5" thickBot="1" x14ac:dyDescent="0.45">
      <c r="B19">
        <v>10</v>
      </c>
      <c r="C19">
        <v>10</v>
      </c>
      <c r="E19" s="16" t="s">
        <v>30</v>
      </c>
      <c r="F19">
        <f>INTERCEPT(テーブル24[パートナー],テーブル24[あなた])</f>
        <v>1.5546218487394938</v>
      </c>
    </row>
    <row r="20" spans="2:9" ht="19.5" thickBot="1" x14ac:dyDescent="0.45">
      <c r="B20">
        <v>14</v>
      </c>
      <c r="C20">
        <v>14</v>
      </c>
      <c r="E20" s="16" t="s">
        <v>32</v>
      </c>
      <c r="F20" s="17">
        <v>40</v>
      </c>
      <c r="G20" t="s">
        <v>33</v>
      </c>
      <c r="H20" s="18">
        <f>F18*F20+F19</f>
        <v>36.176470588235297</v>
      </c>
      <c r="I20" t="s">
        <v>34</v>
      </c>
    </row>
    <row r="21" spans="2:9" x14ac:dyDescent="0.4">
      <c r="B21">
        <v>18</v>
      </c>
      <c r="C21">
        <v>18</v>
      </c>
      <c r="F21" t="s">
        <v>35</v>
      </c>
      <c r="H21" t="s">
        <v>35</v>
      </c>
    </row>
    <row r="22" spans="2:9" x14ac:dyDescent="0.4">
      <c r="B22">
        <v>20</v>
      </c>
      <c r="C22">
        <v>19</v>
      </c>
      <c r="F22" t="s">
        <v>36</v>
      </c>
      <c r="H22" t="s">
        <v>37</v>
      </c>
    </row>
    <row r="23" spans="2:9" x14ac:dyDescent="0.4">
      <c r="B23">
        <v>22</v>
      </c>
      <c r="C23">
        <v>19</v>
      </c>
    </row>
    <row r="24" spans="2:9" x14ac:dyDescent="0.4">
      <c r="B24">
        <v>30</v>
      </c>
      <c r="C24">
        <v>28</v>
      </c>
    </row>
    <row r="25" spans="2:9" x14ac:dyDescent="0.4">
      <c r="D25" t="s">
        <v>43</v>
      </c>
      <c r="E25" s="19" t="s">
        <v>44</v>
      </c>
    </row>
    <row r="27" spans="2:9" x14ac:dyDescent="0.4">
      <c r="B27" t="s">
        <v>40</v>
      </c>
    </row>
    <row r="28" spans="2:9" x14ac:dyDescent="0.4">
      <c r="B28" t="s">
        <v>28</v>
      </c>
      <c r="C28" t="s">
        <v>29</v>
      </c>
      <c r="E28" s="16" t="s">
        <v>31</v>
      </c>
      <c r="F28">
        <f>SLOPE(テーブル245[パートナー],テーブル245[あなた])</f>
        <v>1.4820846905537459</v>
      </c>
    </row>
    <row r="29" spans="2:9" ht="19.5" thickBot="1" x14ac:dyDescent="0.45">
      <c r="B29">
        <v>10</v>
      </c>
      <c r="C29">
        <v>18</v>
      </c>
      <c r="E29" s="16" t="s">
        <v>30</v>
      </c>
      <c r="F29">
        <f>INTERCEPT(テーブル245[パートナー],テーブル245[あなた])</f>
        <v>2.1661237785016283</v>
      </c>
    </row>
    <row r="30" spans="2:9" ht="19.5" thickBot="1" x14ac:dyDescent="0.45">
      <c r="B30">
        <v>15</v>
      </c>
      <c r="C30">
        <v>22</v>
      </c>
      <c r="E30" s="16" t="s">
        <v>32</v>
      </c>
      <c r="F30" s="17">
        <v>40</v>
      </c>
      <c r="G30" t="s">
        <v>33</v>
      </c>
      <c r="H30" s="18">
        <f>F28*F30+F29</f>
        <v>61.449511400651467</v>
      </c>
      <c r="I30" t="s">
        <v>34</v>
      </c>
    </row>
    <row r="31" spans="2:9" x14ac:dyDescent="0.4">
      <c r="B31">
        <v>18</v>
      </c>
      <c r="C31">
        <v>30</v>
      </c>
      <c r="F31" t="s">
        <v>35</v>
      </c>
      <c r="H31" t="s">
        <v>35</v>
      </c>
    </row>
    <row r="32" spans="2:9" x14ac:dyDescent="0.4">
      <c r="B32">
        <v>22</v>
      </c>
      <c r="C32">
        <v>35</v>
      </c>
      <c r="F32" t="s">
        <v>36</v>
      </c>
      <c r="H32" t="s">
        <v>37</v>
      </c>
    </row>
    <row r="33" spans="2:5" x14ac:dyDescent="0.4">
      <c r="D33" t="s">
        <v>43</v>
      </c>
      <c r="E33" s="19" t="s">
        <v>44</v>
      </c>
    </row>
    <row r="35" spans="2:5" x14ac:dyDescent="0.4">
      <c r="B35" t="s">
        <v>41</v>
      </c>
    </row>
    <row r="36" spans="2:5" x14ac:dyDescent="0.4">
      <c r="B36" t="s">
        <v>42</v>
      </c>
    </row>
  </sheetData>
  <phoneticPr fontId="2"/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昭和方程式</vt:lpstr>
      <vt:lpstr>令和方程式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2021-01-28T15:46:57Z</dcterms:created>
  <dcterms:modified xsi:type="dcterms:W3CDTF">2021-01-28T16:38:12Z</dcterms:modified>
</cp:coreProperties>
</file>